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cngobdo.sharepoint.com/sites/contabilidad/Documentos compartidos/TRABAJO OLGA/INFORME MARZO 2022/"/>
    </mc:Choice>
  </mc:AlternateContent>
  <xr:revisionPtr revIDLastSave="26" documentId="13_ncr:1_{4890575E-3959-4471-80AF-5611A70EB120}" xr6:coauthVersionLast="47" xr6:coauthVersionMax="47" xr10:uidLastSave="{B99822CB-22A2-4044-AA57-75405180D240}"/>
  <bookViews>
    <workbookView xWindow="-120" yWindow="-120" windowWidth="20730" windowHeight="11160" xr2:uid="{CC5AF77D-505C-48A5-806C-D1DDFE3DD848}"/>
  </bookViews>
  <sheets>
    <sheet name="EJECUCIÓN PRESUP. FEBRERO" sheetId="6" r:id="rId1"/>
  </sheets>
  <definedNames>
    <definedName name="_xlnm.Print_Titles" localSheetId="0">'EJECUCIÓN PRESUP. FEBRERO'!$1:$7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6" l="1"/>
  <c r="D9" i="6"/>
  <c r="D15" i="6"/>
  <c r="D51" i="6"/>
  <c r="H10" i="6" l="1"/>
  <c r="H11" i="6"/>
  <c r="H12" i="6"/>
  <c r="H13" i="6"/>
  <c r="H14" i="6"/>
  <c r="H16" i="6"/>
  <c r="H17" i="6"/>
  <c r="H18" i="6"/>
  <c r="H19" i="6"/>
  <c r="H20" i="6"/>
  <c r="H21" i="6"/>
  <c r="H22" i="6"/>
  <c r="H23" i="6"/>
  <c r="H24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4" i="6"/>
  <c r="H75" i="6"/>
  <c r="H76" i="6"/>
  <c r="H77" i="6"/>
  <c r="H78" i="6"/>
  <c r="H79" i="6"/>
  <c r="H80" i="6"/>
  <c r="H81" i="6"/>
  <c r="H82" i="6"/>
  <c r="H83" i="6"/>
  <c r="H84" i="6"/>
  <c r="H85" i="6"/>
  <c r="H9" i="6"/>
  <c r="G86" i="6"/>
  <c r="D82" i="6"/>
  <c r="E82" i="6"/>
  <c r="F82" i="6"/>
  <c r="C82" i="6"/>
  <c r="D79" i="6"/>
  <c r="E79" i="6"/>
  <c r="F79" i="6"/>
  <c r="C79" i="6"/>
  <c r="D76" i="6"/>
  <c r="E76" i="6"/>
  <c r="F76" i="6"/>
  <c r="C76" i="6"/>
  <c r="D69" i="6"/>
  <c r="E69" i="6"/>
  <c r="F69" i="6"/>
  <c r="C69" i="6"/>
  <c r="D66" i="6"/>
  <c r="E66" i="6"/>
  <c r="F66" i="6"/>
  <c r="C66" i="6"/>
  <c r="D61" i="6"/>
  <c r="E61" i="6"/>
  <c r="F61" i="6"/>
  <c r="C61" i="6"/>
  <c r="E51" i="6"/>
  <c r="F51" i="6"/>
  <c r="C35" i="6"/>
  <c r="D35" i="6"/>
  <c r="E35" i="6"/>
  <c r="F35" i="6"/>
  <c r="D25" i="6"/>
  <c r="E25" i="6"/>
  <c r="F25" i="6"/>
  <c r="H25" i="6" s="1"/>
  <c r="F73" i="6" l="1"/>
  <c r="D86" i="6"/>
  <c r="E15" i="6"/>
  <c r="H15" i="6" s="1"/>
  <c r="H73" i="6" s="1"/>
  <c r="H86" i="6" s="1"/>
  <c r="C25" i="6"/>
  <c r="C51" i="6"/>
  <c r="C15" i="6"/>
  <c r="C9" i="6" l="1"/>
  <c r="C73" i="6" s="1"/>
  <c r="C86" i="6" s="1"/>
  <c r="F9" i="6"/>
  <c r="E9" i="6"/>
  <c r="E73" i="6" l="1"/>
  <c r="F86" i="6"/>
  <c r="E86" i="6" l="1"/>
</calcChain>
</file>

<file path=xl/sharedStrings.xml><?xml version="1.0" encoding="utf-8"?>
<sst xmlns="http://schemas.openxmlformats.org/spreadsheetml/2006/main" count="102" uniqueCount="102">
  <si>
    <t>Ministerio de Hacienda</t>
  </si>
  <si>
    <t>DIRECCION GENERAL DEL CATASTRO NACIONAL</t>
  </si>
  <si>
    <t xml:space="preserve">Ejecución de Gastos y Aplicaciones Financieras </t>
  </si>
  <si>
    <t>Detalle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</si>
  <si>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</si>
  <si>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</si>
  <si>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</si>
  <si>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</si>
  <si>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</si>
  <si>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</si>
  <si>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</si>
  <si>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</si>
  <si>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</si>
  <si>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</si>
  <si>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</si>
  <si>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</si>
  <si>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</si>
  <si>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</si>
  <si>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</si>
  <si>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</si>
  <si>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</si>
  <si>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</si>
  <si>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</si>
  <si>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</si>
  <si>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</si>
  <si>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</si>
  <si>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</si>
  <si>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</si>
  <si>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</si>
  <si>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</si>
  <si>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</si>
  <si>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</si>
  <si>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</si>
  <si>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</si>
  <si>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</si>
  <si>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</si>
  <si>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</si>
  <si>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</si>
  <si>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</si>
  <si>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</si>
  <si>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</si>
  <si>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</si>
  <si>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</si>
  <si>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</si>
  <si>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</si>
  <si>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</si>
  <si>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</si>
  <si>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</si>
  <si>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</si>
  <si>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</si>
  <si>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</si>
  <si>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</si>
  <si>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</si>
  <si>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</si>
  <si>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</si>
  <si>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</si>
  <si>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</si>
  <si>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</si>
  <si>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</si>
  <si>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</si>
  <si>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</si>
  <si>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</si>
  <si>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</si>
  <si>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</si>
  <si>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</si>
  <si>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</si>
  <si>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</si>
  <si>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</si>
  <si>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</si>
  <si>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</si>
  <si>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</si>
  <si>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</si>
  <si>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</si>
  <si>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</si>
  <si>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</si>
  <si>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</si>
  <si>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</si>
  <si>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</si>
  <si>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</si>
  <si>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</si>
  <si>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</si>
  <si>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</si>
  <si>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</si>
  <si>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</si>
  <si>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</si>
  <si>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JACOB ASCENCIÓN</t>
  </si>
  <si>
    <t>ENC. DEPTO. ADMINISTRATIVO Y FINANCIERO</t>
  </si>
  <si>
    <t>Presupuesto Inicial</t>
  </si>
  <si>
    <t>Modificaciones Presupestarias</t>
  </si>
  <si>
    <t xml:space="preserve"> -   </t>
  </si>
  <si>
    <t>Año 2022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</si>
  <si>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</si>
  <si>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</si>
  <si>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</si>
  <si>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</si>
  <si>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</si>
  <si>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</si>
  <si>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</si>
  <si>
    <t>Marzo</t>
  </si>
  <si>
    <t>Fecha de registro: hasta el [31] de [03] del [2022]</t>
  </si>
  <si>
    <t>Fecha de imputación: hasta el [31] de [03] del [2022]</t>
  </si>
  <si>
    <t>En RD$55,779,954.04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</si>
</sst>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MT"/>
      <family val="2"/>
    </font>
    <font>
      <sz val="8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90">
    <xf numFmtId="0" fontId="0" fillId="0" borderId="0" xfId="0"/>
    <xf numFmtId="0" fontId="5" fillId="0" borderId="0" xfId="2" applyFill="1" applyAlignment="1">
      <alignment wrapText="1"/>
    </xf>
    <xf numFmtId="43" fontId="8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4" xfId="3" applyFont="1" applyFill="1" applyBorder="1" applyAlignment="1">
      <alignment vertical="center" wrapText="1"/>
    </xf>
    <xf numFmtId="0" fontId="10" fillId="0" borderId="0" xfId="2" applyFont="1" applyFill="1" applyAlignment="1">
      <alignment wrapText="1"/>
    </xf>
    <xf numFmtId="43" fontId="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wrapText="1"/>
    </xf>
    <xf numFmtId="0" fontId="11" fillId="0" borderId="0" xfId="2" applyFont="1" applyFill="1" applyAlignment="1">
      <alignment wrapText="1"/>
    </xf>
    <xf numFmtId="4" fontId="12" fillId="0" borderId="4" xfId="0" applyNumberFormat="1" applyFont="1" applyBorder="1" applyAlignment="1">
      <alignment horizontal="right" vertical="center" wrapText="1" shrinkToFit="1"/>
    </xf>
    <xf numFmtId="0" fontId="4" fillId="0" borderId="0" xfId="2" applyFont="1" applyFill="1" applyAlignment="1">
      <alignment wrapText="1"/>
    </xf>
    <xf numFmtId="43" fontId="10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wrapText="1"/>
    </xf>
    <xf numFmtId="43" fontId="3" fillId="0" borderId="0" xfId="3" applyFont="1" applyFill="1" applyBorder="1" applyAlignment="1">
      <alignment vertical="center" wrapText="1"/>
    </xf>
    <xf numFmtId="4" fontId="0" fillId="0" borderId="0" xfId="0" applyNumberFormat="1"/>
    <xf numFmtId="43" fontId="0" fillId="0" borderId="0" xfId="1" applyFont="1"/>
    <xf numFmtId="0" fontId="3" fillId="0" borderId="5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3" fillId="0" borderId="8" xfId="2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vertical="center" wrapText="1"/>
    </xf>
    <xf numFmtId="0" fontId="11" fillId="0" borderId="8" xfId="2" applyFont="1" applyFill="1" applyBorder="1" applyAlignment="1">
      <alignment horizontal="left" vertical="center" wrapText="1"/>
    </xf>
    <xf numFmtId="43" fontId="11" fillId="0" borderId="4" xfId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 shrinkToFit="1"/>
    </xf>
    <xf numFmtId="4" fontId="17" fillId="0" borderId="4" xfId="0" applyNumberFormat="1" applyFont="1" applyFill="1" applyBorder="1" applyAlignment="1">
      <alignment horizontal="right" shrinkToFit="1"/>
    </xf>
    <xf numFmtId="2" fontId="17" fillId="0" borderId="4" xfId="0" applyNumberFormat="1" applyFont="1" applyFill="1" applyBorder="1" applyAlignment="1">
      <alignment horizontal="right" shrinkToFit="1"/>
    </xf>
    <xf numFmtId="43" fontId="16" fillId="0" borderId="4" xfId="1" applyFont="1" applyFill="1" applyBorder="1" applyAlignment="1">
      <alignment horizontal="left"/>
    </xf>
    <xf numFmtId="0" fontId="2" fillId="2" borderId="12" xfId="2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vertical="center" wrapText="1"/>
    </xf>
    <xf numFmtId="43" fontId="2" fillId="2" borderId="13" xfId="3" applyFont="1" applyFill="1" applyBorder="1" applyAlignment="1">
      <alignment vertical="center" wrapText="1"/>
    </xf>
    <xf numFmtId="43" fontId="2" fillId="2" borderId="14" xfId="3" applyFont="1" applyFill="1" applyBorder="1" applyAlignment="1">
      <alignment vertical="center" wrapText="1"/>
    </xf>
    <xf numFmtId="43" fontId="10" fillId="0" borderId="4" xfId="1" applyFont="1" applyBorder="1" applyAlignment="1">
      <alignment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4" xfId="1" applyFont="1" applyBorder="1"/>
    <xf numFmtId="43" fontId="12" fillId="0" borderId="4" xfId="1" applyFont="1" applyBorder="1" applyAlignment="1">
      <alignment vertical="center" wrapText="1"/>
    </xf>
    <xf numFmtId="43" fontId="12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wrapText="1"/>
    </xf>
    <xf numFmtId="43" fontId="5" fillId="0" borderId="6" xfId="1" applyFont="1" applyFill="1" applyBorder="1" applyAlignment="1">
      <alignment wrapText="1"/>
    </xf>
    <xf numFmtId="43" fontId="8" fillId="0" borderId="6" xfId="1" applyFont="1" applyFill="1" applyBorder="1" applyAlignment="1">
      <alignment wrapText="1"/>
    </xf>
    <xf numFmtId="0" fontId="5" fillId="0" borderId="7" xfId="2" applyFill="1" applyBorder="1" applyAlignment="1">
      <alignment wrapText="1"/>
    </xf>
    <xf numFmtId="43" fontId="3" fillId="0" borderId="9" xfId="3" applyFont="1" applyFill="1" applyBorder="1" applyAlignment="1">
      <alignment vertical="center" wrapText="1"/>
    </xf>
    <xf numFmtId="0" fontId="11" fillId="0" borderId="10" xfId="2" applyFont="1" applyFill="1" applyBorder="1" applyAlignment="1">
      <alignment wrapText="1"/>
    </xf>
    <xf numFmtId="43" fontId="11" fillId="0" borderId="11" xfId="1" applyFont="1" applyBorder="1" applyAlignment="1">
      <alignment wrapText="1"/>
    </xf>
    <xf numFmtId="43" fontId="11" fillId="0" borderId="11" xfId="1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4" fontId="13" fillId="0" borderId="4" xfId="0" applyNumberFormat="1" applyFont="1" applyBorder="1" applyAlignment="1">
      <alignment horizontal="right" shrinkToFit="1"/>
    </xf>
    <xf numFmtId="43" fontId="10" fillId="0" borderId="4" xfId="3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wrapText="1"/>
    </xf>
    <xf numFmtId="0" fontId="18" fillId="0" borderId="0" xfId="2" applyFont="1" applyFill="1" applyAlignment="1">
      <alignment vertical="top" wrapText="1"/>
    </xf>
    <xf numFmtId="0" fontId="19" fillId="0" borderId="0" xfId="2" applyFont="1" applyFill="1" applyAlignment="1">
      <alignment vertical="top" wrapText="1"/>
    </xf>
    <xf numFmtId="43" fontId="8" fillId="0" borderId="16" xfId="1" applyFont="1" applyFill="1" applyBorder="1" applyAlignment="1">
      <alignment wrapText="1"/>
    </xf>
    <xf numFmtId="43" fontId="3" fillId="0" borderId="17" xfId="1" applyFont="1" applyFill="1" applyBorder="1" applyAlignment="1">
      <alignment vertical="center" wrapText="1"/>
    </xf>
    <xf numFmtId="43" fontId="1" fillId="0" borderId="17" xfId="1" applyFont="1" applyFill="1" applyBorder="1" applyAlignment="1">
      <alignment vertical="center" wrapText="1"/>
    </xf>
    <xf numFmtId="43" fontId="11" fillId="0" borderId="17" xfId="1" applyFont="1" applyFill="1" applyBorder="1" applyAlignment="1">
      <alignment wrapText="1"/>
    </xf>
    <xf numFmtId="43" fontId="10" fillId="0" borderId="17" xfId="1" applyFont="1" applyFill="1" applyBorder="1" applyAlignment="1">
      <alignment wrapText="1"/>
    </xf>
    <xf numFmtId="43" fontId="11" fillId="0" borderId="18" xfId="1" applyFont="1" applyFill="1" applyBorder="1" applyAlignment="1">
      <alignment wrapText="1"/>
    </xf>
    <xf numFmtId="43" fontId="10" fillId="0" borderId="0" xfId="1" applyFont="1" applyFill="1" applyAlignment="1">
      <alignment wrapText="1"/>
    </xf>
    <xf numFmtId="43" fontId="14" fillId="0" borderId="0" xfId="1" applyFont="1" applyFill="1" applyAlignment="1">
      <alignment wrapText="1"/>
    </xf>
    <xf numFmtId="43" fontId="1" fillId="0" borderId="9" xfId="3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3" fontId="10" fillId="0" borderId="17" xfId="1" applyFont="1" applyBorder="1" applyAlignment="1">
      <alignment vertical="center" wrapText="1"/>
    </xf>
    <xf numFmtId="43" fontId="2" fillId="2" borderId="13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9" fillId="3" borderId="15" xfId="1" applyFont="1" applyFill="1" applyBorder="1" applyAlignment="1">
      <alignment horizontal="center" vertical="center" wrapText="1"/>
    </xf>
    <xf numFmtId="43" fontId="0" fillId="0" borderId="9" xfId="3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shrinkToFit="1"/>
    </xf>
    <xf numFmtId="43" fontId="11" fillId="0" borderId="17" xfId="1" applyFont="1" applyFill="1" applyBorder="1" applyAlignment="1">
      <alignment horizontal="right" shrinkToFit="1"/>
    </xf>
    <xf numFmtId="2" fontId="11" fillId="0" borderId="4" xfId="0" applyNumberFormat="1" applyFont="1" applyFill="1" applyBorder="1" applyAlignment="1">
      <alignment horizontal="right" shrinkToFit="1"/>
    </xf>
    <xf numFmtId="0" fontId="0" fillId="0" borderId="0" xfId="0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2" applyFill="1" applyAlignment="1">
      <alignment horizontal="center" wrapText="1"/>
    </xf>
    <xf numFmtId="0" fontId="14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</cellXfs>
  <cellStyles count="7">
    <cellStyle name="Millares" xfId="1" builtinId="3"/>
    <cellStyle name="Millares 11 2" xfId="4" xr:uid="{02133B0B-5147-401D-8D83-5BF7249D48A2}"/>
    <cellStyle name="Millares 2" xfId="3" xr:uid="{A1D0055D-6EAC-4251-8164-74D5BF222816}"/>
    <cellStyle name="Normal" xfId="0" builtinId="0"/>
    <cellStyle name="Normal 2" xfId="2" xr:uid="{A73689BA-7948-41EB-B773-4F70561D1A06}"/>
    <cellStyle name="Normal 2 2" xfId="5" xr:uid="{C436CEB6-FD2C-47A7-B319-0741B4D1FB29}"/>
    <cellStyle name="Normal 3" xfId="6" xr:uid="{4817677A-3478-419C-B269-F854F4BBF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17324</xdr:colOff>
      <xdr:row>0</xdr:row>
      <xdr:rowOff>85725</xdr:rowOff>
    </xdr:from>
    <xdr:to>
      <xdr:col>1</xdr:col>
      <xdr:colOff>1057275</xdr:colOff>
      <xdr:row>5</xdr:row>
      <xdr:rowOff>48721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1EB9122-4EE2-490E-984B-3C1CA346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49" y="85725"/>
          <a:ext cx="1039951" cy="93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1190625</xdr:colOff>
      <xdr:row>0</xdr:row>
      <xdr:rowOff>38100</xdr:rowOff>
    </xdr:from>
    <xdr:to>
      <xdr:col>1</xdr:col>
      <xdr:colOff>3543760</xdr:colOff>
      <xdr:row>4</xdr:row>
      <xdr:rowOff>142875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878ED068-B585-4CC0-8BB1-69D7D44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8100"/>
          <a:ext cx="235313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742950</xdr:colOff>
      <xdr:row>0</xdr:row>
      <xdr:rowOff>0</xdr:rowOff>
    </xdr:from>
    <xdr:to>
      <xdr:col>5</xdr:col>
      <xdr:colOff>914400</xdr:colOff>
      <xdr:row>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C972BF-C534-4BEB-A96D-20803CB681F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10525" y="0"/>
          <a:ext cx="1114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4BB3-86CD-44E7-9317-792A9DBF8033}">
  <dimension ref="A1:I98"/>
  <sheetViews>
    <sheetView tabSelected="1" topLeftCell="B1" workbookViewId="0">
      <selection activeCell="D89" sqref="D89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16" style="50" customWidth="1"/>
    <col min="4" max="4" width="16" style="1" customWidth="1"/>
    <col min="5" max="5" width="14.140625" style="3" customWidth="1"/>
    <col min="6" max="7" width="13.85546875" style="2" customWidth="1"/>
    <col min="8" max="8" width="14.85546875" style="1" bestFit="1" customWidth="1"/>
    <col min="9" max="9" width="15" style="3" customWidth="1"/>
    <col min="10" max="16384" width="9.140625" style="1"/>
  </cols>
  <sheetData>
    <row r="1" spans="1:9" ht="13.5" customHeight="1">
      <c r="B1" s="83" t="s">
        <v>0</v>
      </c>
      <c r="C1" s="83"/>
      <c r="D1" s="83"/>
      <c r="E1" s="83"/>
      <c r="F1" s="83"/>
      <c r="G1" s="83"/>
      <c r="H1" s="83"/>
    </row>
    <row r="2" spans="1:9" ht="13.5" customHeight="1">
      <c r="B2" s="83" t="s">
        <v>1</v>
      </c>
      <c r="C2" s="83"/>
      <c r="D2" s="83"/>
      <c r="E2" s="83"/>
      <c r="F2" s="83"/>
      <c r="G2" s="83"/>
      <c r="H2" s="83"/>
    </row>
    <row r="3" spans="1:9" ht="18.75">
      <c r="B3" s="83" t="s">
        <v>90</v>
      </c>
      <c r="C3" s="83"/>
      <c r="D3" s="83"/>
      <c r="E3" s="83"/>
      <c r="F3" s="83"/>
      <c r="G3" s="83"/>
      <c r="H3" s="83"/>
    </row>
    <row r="4" spans="1:9" ht="15.75">
      <c r="B4" s="84" t="s">
        <v>2</v>
      </c>
      <c r="C4" s="84"/>
      <c r="D4" s="84"/>
      <c r="E4" s="84"/>
      <c r="F4" s="84"/>
      <c r="G4" s="84"/>
      <c r="H4" s="84"/>
    </row>
    <row r="5" spans="1:9">
      <c r="B5" s="85" t="s">
        <v>101</v>
      </c>
      <c r="C5" s="85"/>
      <c r="D5" s="85"/>
      <c r="E5" s="85"/>
      <c r="F5" s="85"/>
      <c r="G5" s="85"/>
      <c r="H5" s="85"/>
    </row>
    <row r="6" spans="1:9" ht="15.75" thickBot="1">
      <c r="H6" s="4"/>
    </row>
    <row r="7" spans="1:9" ht="48" thickBot="1">
      <c r="B7" s="54" t="s">
        <v>3</v>
      </c>
      <c r="C7" s="55" t="s">
        <v>87</v>
      </c>
      <c r="D7" s="77" t="s">
        <v>88</v>
      </c>
      <c r="E7" s="56" t="s">
        <v>4</v>
      </c>
      <c r="F7" s="57" t="s">
        <v>5</v>
      </c>
      <c r="G7" s="57" t="s">
        <v>98</v>
      </c>
      <c r="H7" s="58" t="s">
        <v>6</v>
      </c>
    </row>
    <row r="8" spans="1:9" ht="14.25" customHeight="1">
      <c r="B8" s="20" t="s">
        <v>7</v>
      </c>
      <c r="C8" s="21"/>
      <c r="D8" s="42"/>
      <c r="E8" s="43"/>
      <c r="F8" s="44"/>
      <c r="G8" s="64"/>
      <c r="H8" s="45"/>
    </row>
    <row r="9" spans="1:9" s="7" customFormat="1" ht="14.25" customHeight="1">
      <c r="B9" s="22" t="s">
        <v>8</v>
      </c>
      <c r="C9" s="23">
        <f>+C10+C11+C12+C13+C14</f>
        <v>269499965</v>
      </c>
      <c r="D9" s="23">
        <f>+D10+D11+D12+D13+D14</f>
        <v>6989690.7999999998</v>
      </c>
      <c r="E9" s="5">
        <f>+E10+E11+E12+E14</f>
        <v>0</v>
      </c>
      <c r="F9" s="5">
        <f t="shared" ref="F9" si="0">+F10+F11+F12+F14</f>
        <v>31174659.150000002</v>
      </c>
      <c r="G9" s="5">
        <v>19324534.829999998</v>
      </c>
      <c r="H9" s="46">
        <f>+E9+F9+G9</f>
        <v>50499193.980000004</v>
      </c>
      <c r="I9" s="70"/>
    </row>
    <row r="10" spans="1:9" s="10" customFormat="1" ht="14.25" customHeight="1">
      <c r="B10" s="24" t="s">
        <v>9</v>
      </c>
      <c r="C10" s="51">
        <v>172502576</v>
      </c>
      <c r="D10" s="25">
        <v>6123000</v>
      </c>
      <c r="E10" s="8"/>
      <c r="F10" s="79">
        <v>25736687</v>
      </c>
      <c r="G10" s="80">
        <v>12934056</v>
      </c>
      <c r="H10" s="78">
        <f t="shared" ref="H10:H72" si="1">+E10+F10+G10</f>
        <v>38670743</v>
      </c>
      <c r="I10" s="16"/>
    </row>
    <row r="11" spans="1:9" s="10" customFormat="1" ht="14.25" customHeight="1">
      <c r="B11" s="24" t="s">
        <v>10</v>
      </c>
      <c r="C11" s="51">
        <v>69803099</v>
      </c>
      <c r="D11" s="38"/>
      <c r="E11" s="11"/>
      <c r="F11" s="79">
        <v>1501000</v>
      </c>
      <c r="G11" s="80">
        <v>4428946</v>
      </c>
      <c r="H11" s="78">
        <f t="shared" si="1"/>
        <v>5929946</v>
      </c>
      <c r="I11" s="16"/>
    </row>
    <row r="12" spans="1:9" s="10" customFormat="1" ht="14.25" customHeight="1">
      <c r="B12" s="24" t="s">
        <v>11</v>
      </c>
      <c r="C12" s="51"/>
      <c r="D12" s="25"/>
      <c r="E12" s="8"/>
      <c r="F12" s="28"/>
      <c r="G12" s="67"/>
      <c r="H12" s="78">
        <f t="shared" si="1"/>
        <v>0</v>
      </c>
      <c r="I12" s="16"/>
    </row>
    <row r="13" spans="1:9" s="10" customFormat="1" ht="14.25" customHeight="1">
      <c r="B13" s="24" t="s">
        <v>12</v>
      </c>
      <c r="C13" s="51">
        <v>4000000</v>
      </c>
      <c r="D13" s="25"/>
      <c r="E13" s="8"/>
      <c r="F13" s="81">
        <v>0</v>
      </c>
      <c r="G13" s="80"/>
      <c r="H13" s="78">
        <f t="shared" si="1"/>
        <v>0</v>
      </c>
      <c r="I13" s="16"/>
    </row>
    <row r="14" spans="1:9" s="10" customFormat="1" ht="14.25" customHeight="1">
      <c r="B14" s="24" t="s">
        <v>13</v>
      </c>
      <c r="C14" s="51">
        <v>23194290</v>
      </c>
      <c r="D14" s="25">
        <v>866690.8</v>
      </c>
      <c r="E14" s="8"/>
      <c r="F14" s="79">
        <v>3936972.1500000008</v>
      </c>
      <c r="G14" s="80">
        <v>1961532.8299999996</v>
      </c>
      <c r="H14" s="78">
        <f t="shared" si="1"/>
        <v>5898504.9800000004</v>
      </c>
      <c r="I14" s="16"/>
    </row>
    <row r="15" spans="1:9" s="7" customFormat="1" ht="14.25" customHeight="1">
      <c r="B15" s="22" t="s">
        <v>14</v>
      </c>
      <c r="C15" s="23">
        <f>+C16+C17+C18+C19+C20+C21+C22+C23+C24</f>
        <v>16281000</v>
      </c>
      <c r="D15" s="23">
        <f>+D16+D17+D18+D19+D20+D21+D22+D23+D24</f>
        <v>2747535.9</v>
      </c>
      <c r="E15" s="23">
        <f>+E16+D17+D18+D19+D20+D21+D22+D23+D24</f>
        <v>3371038.42</v>
      </c>
      <c r="F15" s="5">
        <v>570540.33999999985</v>
      </c>
      <c r="G15" s="65">
        <v>2139143.4899999998</v>
      </c>
      <c r="H15" s="46">
        <f t="shared" si="1"/>
        <v>6080722.25</v>
      </c>
      <c r="I15" s="70"/>
    </row>
    <row r="16" spans="1:9" s="10" customFormat="1" ht="14.25" customHeight="1">
      <c r="A16" s="12"/>
      <c r="B16" s="24" t="s">
        <v>15</v>
      </c>
      <c r="C16" s="51">
        <v>7191000</v>
      </c>
      <c r="D16" s="9">
        <v>275000</v>
      </c>
      <c r="E16" s="32">
        <v>898502.52</v>
      </c>
      <c r="F16" s="8">
        <v>570540.33999999985</v>
      </c>
      <c r="G16" s="66">
        <v>547008.41999999993</v>
      </c>
      <c r="H16" s="72">
        <f t="shared" si="1"/>
        <v>2016051.2799999998</v>
      </c>
      <c r="I16" s="16"/>
    </row>
    <row r="17" spans="2:9" s="10" customFormat="1" ht="14.25" customHeight="1">
      <c r="B17" s="24" t="s">
        <v>16</v>
      </c>
      <c r="C17" s="51">
        <v>700000</v>
      </c>
      <c r="D17" s="29"/>
      <c r="E17" s="8"/>
      <c r="F17" s="8">
        <v>0</v>
      </c>
      <c r="G17" s="66"/>
      <c r="H17" s="72">
        <f t="shared" si="1"/>
        <v>0</v>
      </c>
      <c r="I17" s="16"/>
    </row>
    <row r="18" spans="2:9" s="10" customFormat="1" ht="14.25" customHeight="1">
      <c r="B18" s="24" t="s">
        <v>17</v>
      </c>
      <c r="C18" s="51">
        <v>2600000</v>
      </c>
      <c r="D18" s="30">
        <v>2222535.9</v>
      </c>
      <c r="E18" s="8"/>
      <c r="F18" s="8">
        <v>0</v>
      </c>
      <c r="G18" s="66">
        <v>1321832.5</v>
      </c>
      <c r="H18" s="72">
        <f t="shared" si="1"/>
        <v>1321832.5</v>
      </c>
      <c r="I18" s="16"/>
    </row>
    <row r="19" spans="2:9" s="10" customFormat="1" ht="14.25" customHeight="1">
      <c r="B19" s="24" t="s">
        <v>18</v>
      </c>
      <c r="C19" s="51">
        <v>142000</v>
      </c>
      <c r="D19" s="30">
        <v>-40000</v>
      </c>
      <c r="E19" s="8"/>
      <c r="F19" s="8">
        <v>0</v>
      </c>
      <c r="G19" s="66"/>
      <c r="H19" s="72">
        <f t="shared" si="1"/>
        <v>0</v>
      </c>
      <c r="I19" s="16"/>
    </row>
    <row r="20" spans="2:9" s="10" customFormat="1" ht="14.25" customHeight="1">
      <c r="B20" s="24" t="s">
        <v>19</v>
      </c>
      <c r="C20" s="51">
        <v>464000</v>
      </c>
      <c r="D20" s="30">
        <v>-74000</v>
      </c>
      <c r="E20" s="8"/>
      <c r="F20" s="8">
        <v>0</v>
      </c>
      <c r="G20" s="66"/>
      <c r="H20" s="72">
        <f t="shared" si="1"/>
        <v>0</v>
      </c>
      <c r="I20" s="16"/>
    </row>
    <row r="21" spans="2:9" s="10" customFormat="1" ht="14.25" customHeight="1">
      <c r="B21" s="24" t="s">
        <v>20</v>
      </c>
      <c r="C21" s="51">
        <v>1050000</v>
      </c>
      <c r="D21" s="31"/>
      <c r="E21" s="8"/>
      <c r="F21" s="8">
        <v>0</v>
      </c>
      <c r="G21" s="66"/>
      <c r="H21" s="72">
        <f t="shared" si="1"/>
        <v>0</v>
      </c>
      <c r="I21" s="16"/>
    </row>
    <row r="22" spans="2:9" s="10" customFormat="1" ht="25.5" customHeight="1">
      <c r="B22" s="24" t="s">
        <v>21</v>
      </c>
      <c r="C22" s="51">
        <v>2004000</v>
      </c>
      <c r="D22" s="30"/>
      <c r="E22" s="8"/>
      <c r="F22" s="8">
        <v>0</v>
      </c>
      <c r="G22" s="66">
        <v>61218.77</v>
      </c>
      <c r="H22" s="72">
        <f t="shared" si="1"/>
        <v>61218.77</v>
      </c>
      <c r="I22" s="16"/>
    </row>
    <row r="23" spans="2:9" s="10" customFormat="1" ht="14.25" customHeight="1">
      <c r="B23" s="24" t="s">
        <v>22</v>
      </c>
      <c r="C23" s="51">
        <v>1050000</v>
      </c>
      <c r="D23" s="39">
        <v>-50000</v>
      </c>
      <c r="E23" s="8"/>
      <c r="F23" s="8">
        <v>0</v>
      </c>
      <c r="G23" s="66">
        <v>29950</v>
      </c>
      <c r="H23" s="72">
        <f t="shared" si="1"/>
        <v>29950</v>
      </c>
      <c r="I23" s="16"/>
    </row>
    <row r="24" spans="2:9" s="10" customFormat="1" ht="14.25" customHeight="1">
      <c r="B24" s="24" t="s">
        <v>23</v>
      </c>
      <c r="C24" s="51">
        <v>1080000</v>
      </c>
      <c r="D24" s="39">
        <v>414000</v>
      </c>
      <c r="E24" s="8"/>
      <c r="F24" s="8">
        <v>0</v>
      </c>
      <c r="G24" s="66">
        <v>179133.8</v>
      </c>
      <c r="H24" s="72">
        <f t="shared" si="1"/>
        <v>179133.8</v>
      </c>
      <c r="I24" s="16"/>
    </row>
    <row r="25" spans="2:9" s="7" customFormat="1" ht="14.25" customHeight="1">
      <c r="B25" s="22" t="s">
        <v>24</v>
      </c>
      <c r="C25" s="23">
        <f>+C26+C27+C28+C29+C30+C31+C32+C33+C34</f>
        <v>9230000</v>
      </c>
      <c r="D25" s="23">
        <f t="shared" ref="D25:F25" si="2">+D26+D27+D28+D29+D30+D31+D32+D33+D34</f>
        <v>305200</v>
      </c>
      <c r="E25" s="23">
        <f t="shared" si="2"/>
        <v>0</v>
      </c>
      <c r="F25" s="23">
        <f t="shared" si="2"/>
        <v>0</v>
      </c>
      <c r="G25" s="74">
        <v>1672573.71</v>
      </c>
      <c r="H25" s="46">
        <f t="shared" si="1"/>
        <v>1672573.71</v>
      </c>
      <c r="I25" s="70"/>
    </row>
    <row r="26" spans="2:9" s="10" customFormat="1" ht="14.25" customHeight="1">
      <c r="B26" s="24" t="s">
        <v>25</v>
      </c>
      <c r="C26" s="51">
        <v>610000</v>
      </c>
      <c r="D26" s="25"/>
      <c r="E26" s="8"/>
      <c r="F26" s="9">
        <v>0</v>
      </c>
      <c r="G26" s="67">
        <v>83246.5</v>
      </c>
      <c r="H26" s="72">
        <f t="shared" si="1"/>
        <v>83246.5</v>
      </c>
      <c r="I26" s="16"/>
    </row>
    <row r="27" spans="2:9" s="10" customFormat="1" ht="14.25" customHeight="1">
      <c r="B27" s="24" t="s">
        <v>26</v>
      </c>
      <c r="C27" s="51">
        <v>550000</v>
      </c>
      <c r="D27" s="25">
        <v>-334500</v>
      </c>
      <c r="E27" s="8"/>
      <c r="F27" s="9">
        <v>0</v>
      </c>
      <c r="G27" s="67"/>
      <c r="H27" s="72">
        <f t="shared" si="1"/>
        <v>0</v>
      </c>
      <c r="I27" s="16"/>
    </row>
    <row r="28" spans="2:9" s="10" customFormat="1" ht="14.25" customHeight="1">
      <c r="B28" s="24" t="s">
        <v>27</v>
      </c>
      <c r="C28" s="51">
        <v>950000</v>
      </c>
      <c r="D28" s="25">
        <v>90000</v>
      </c>
      <c r="E28" s="8"/>
      <c r="F28" s="9"/>
      <c r="G28" s="67"/>
      <c r="H28" s="72"/>
      <c r="I28" s="16"/>
    </row>
    <row r="29" spans="2:9" s="10" customFormat="1" ht="14.25" customHeight="1">
      <c r="B29" s="24" t="s">
        <v>28</v>
      </c>
      <c r="C29" s="51">
        <v>30000</v>
      </c>
      <c r="D29" s="25"/>
      <c r="E29" s="8"/>
      <c r="F29" s="9">
        <v>0</v>
      </c>
      <c r="G29" s="67">
        <v>271354.53999999998</v>
      </c>
      <c r="H29" s="72">
        <f t="shared" si="1"/>
        <v>271354.53999999998</v>
      </c>
      <c r="I29" s="16"/>
    </row>
    <row r="30" spans="2:9" s="10" customFormat="1" ht="14.25" customHeight="1">
      <c r="B30" s="24" t="s">
        <v>29</v>
      </c>
      <c r="C30" s="51">
        <v>245000</v>
      </c>
      <c r="D30" s="25">
        <v>5500</v>
      </c>
      <c r="E30" s="8"/>
      <c r="F30" s="9">
        <v>0</v>
      </c>
      <c r="G30" s="67">
        <v>21000</v>
      </c>
      <c r="H30" s="72">
        <f t="shared" si="1"/>
        <v>21000</v>
      </c>
      <c r="I30" s="16"/>
    </row>
    <row r="31" spans="2:9" s="10" customFormat="1" ht="14.25" customHeight="1">
      <c r="B31" s="24" t="s">
        <v>30</v>
      </c>
      <c r="C31" s="51">
        <v>430000</v>
      </c>
      <c r="D31" s="25">
        <v>-136500</v>
      </c>
      <c r="E31" s="8"/>
      <c r="F31" s="9">
        <v>0</v>
      </c>
      <c r="G31" s="67">
        <v>7670</v>
      </c>
      <c r="H31" s="72">
        <f t="shared" si="1"/>
        <v>7670</v>
      </c>
      <c r="I31" s="16"/>
    </row>
    <row r="32" spans="2:9" s="10" customFormat="1" ht="14.25" customHeight="1">
      <c r="B32" s="24" t="s">
        <v>31</v>
      </c>
      <c r="C32" s="51">
        <v>4220000</v>
      </c>
      <c r="D32" s="25">
        <v>300000</v>
      </c>
      <c r="E32" s="8"/>
      <c r="F32" s="9">
        <v>0</v>
      </c>
      <c r="G32" s="67">
        <v>976449.84</v>
      </c>
      <c r="H32" s="72">
        <f t="shared" si="1"/>
        <v>976449.84</v>
      </c>
      <c r="I32" s="16"/>
    </row>
    <row r="33" spans="2:9" s="10" customFormat="1" ht="25.5" customHeight="1">
      <c r="B33" s="24" t="s">
        <v>32</v>
      </c>
      <c r="C33" s="28"/>
      <c r="D33" s="25"/>
      <c r="E33" s="8"/>
      <c r="F33" s="9">
        <v>0</v>
      </c>
      <c r="G33" s="67"/>
      <c r="H33" s="72">
        <f t="shared" si="1"/>
        <v>0</v>
      </c>
      <c r="I33" s="16"/>
    </row>
    <row r="34" spans="2:9" s="10" customFormat="1" ht="14.25" customHeight="1">
      <c r="B34" s="24" t="s">
        <v>33</v>
      </c>
      <c r="C34" s="51">
        <v>2195000</v>
      </c>
      <c r="D34" s="25">
        <v>380700</v>
      </c>
      <c r="E34" s="8"/>
      <c r="F34" s="9"/>
      <c r="G34" s="67">
        <v>312852.83</v>
      </c>
      <c r="H34" s="72">
        <f t="shared" si="1"/>
        <v>312852.83</v>
      </c>
      <c r="I34" s="16"/>
    </row>
    <row r="35" spans="2:9" s="7" customFormat="1" ht="14.25" customHeight="1">
      <c r="B35" s="22" t="s">
        <v>34</v>
      </c>
      <c r="C35" s="23">
        <f>+C36+C37+C38+C39+C40+C41+C42</f>
        <v>90000</v>
      </c>
      <c r="D35" s="23">
        <f t="shared" ref="D35:F35" si="3">+D36+D37+D38+D39+D40+D41+D42</f>
        <v>0</v>
      </c>
      <c r="E35" s="23">
        <f t="shared" si="3"/>
        <v>0</v>
      </c>
      <c r="F35" s="23">
        <f t="shared" si="3"/>
        <v>0</v>
      </c>
      <c r="G35" s="25">
        <v>0</v>
      </c>
      <c r="H35" s="72">
        <f t="shared" si="1"/>
        <v>0</v>
      </c>
      <c r="I35" s="70"/>
    </row>
    <row r="36" spans="2:9" s="10" customFormat="1" ht="14.25" customHeight="1">
      <c r="B36" s="24" t="s">
        <v>35</v>
      </c>
      <c r="C36" s="51">
        <v>90000</v>
      </c>
      <c r="D36" s="38"/>
      <c r="E36" s="8"/>
      <c r="F36" s="9"/>
      <c r="G36" s="67"/>
      <c r="H36" s="72">
        <f t="shared" si="1"/>
        <v>0</v>
      </c>
      <c r="I36" s="16"/>
    </row>
    <row r="37" spans="2:9" s="10" customFormat="1" ht="14.25" customHeight="1">
      <c r="B37" s="24" t="s">
        <v>36</v>
      </c>
      <c r="C37" s="27"/>
      <c r="D37" s="25"/>
      <c r="E37" s="8"/>
      <c r="F37" s="9"/>
      <c r="G37" s="67"/>
      <c r="H37" s="72">
        <f t="shared" si="1"/>
        <v>0</v>
      </c>
      <c r="I37" s="16"/>
    </row>
    <row r="38" spans="2:9" s="10" customFormat="1" ht="14.25" customHeight="1">
      <c r="B38" s="24" t="s">
        <v>37</v>
      </c>
      <c r="C38" s="27"/>
      <c r="D38" s="25"/>
      <c r="E38" s="8"/>
      <c r="F38" s="9"/>
      <c r="G38" s="67"/>
      <c r="H38" s="72">
        <f t="shared" si="1"/>
        <v>0</v>
      </c>
      <c r="I38" s="16"/>
    </row>
    <row r="39" spans="2:9" s="10" customFormat="1" ht="14.25" customHeight="1">
      <c r="B39" s="24" t="s">
        <v>38</v>
      </c>
      <c r="C39" s="27"/>
      <c r="D39" s="25"/>
      <c r="E39" s="8"/>
      <c r="F39" s="9"/>
      <c r="G39" s="67"/>
      <c r="H39" s="72">
        <f t="shared" si="1"/>
        <v>0</v>
      </c>
      <c r="I39" s="16"/>
    </row>
    <row r="40" spans="2:9" s="10" customFormat="1" ht="14.25" customHeight="1">
      <c r="B40" s="24" t="s">
        <v>39</v>
      </c>
      <c r="C40" s="27"/>
      <c r="D40" s="25"/>
      <c r="E40" s="8"/>
      <c r="F40" s="9"/>
      <c r="G40" s="67"/>
      <c r="H40" s="72">
        <f t="shared" si="1"/>
        <v>0</v>
      </c>
      <c r="I40" s="16"/>
    </row>
    <row r="41" spans="2:9" s="10" customFormat="1" ht="14.25" customHeight="1">
      <c r="B41" s="24" t="s">
        <v>40</v>
      </c>
      <c r="C41" s="27"/>
      <c r="D41" s="25"/>
      <c r="E41" s="8"/>
      <c r="F41" s="9"/>
      <c r="G41" s="67"/>
      <c r="H41" s="72">
        <f t="shared" si="1"/>
        <v>0</v>
      </c>
      <c r="I41" s="16"/>
    </row>
    <row r="42" spans="2:9" s="10" customFormat="1" ht="14.25" customHeight="1">
      <c r="B42" s="24" t="s">
        <v>41</v>
      </c>
      <c r="C42" s="27"/>
      <c r="D42" s="25"/>
      <c r="E42" s="8"/>
      <c r="F42" s="9"/>
      <c r="G42" s="67"/>
      <c r="H42" s="72">
        <f t="shared" si="1"/>
        <v>0</v>
      </c>
      <c r="I42" s="16"/>
    </row>
    <row r="43" spans="2:9" s="7" customFormat="1" ht="14.25" customHeight="1">
      <c r="B43" s="22" t="s">
        <v>42</v>
      </c>
      <c r="C43" s="27"/>
      <c r="D43" s="25"/>
      <c r="E43" s="5"/>
      <c r="F43" s="13"/>
      <c r="G43" s="68"/>
      <c r="H43" s="72">
        <f t="shared" si="1"/>
        <v>0</v>
      </c>
      <c r="I43" s="70"/>
    </row>
    <row r="44" spans="2:9" s="10" customFormat="1" ht="14.25" customHeight="1">
      <c r="B44" s="24" t="s">
        <v>43</v>
      </c>
      <c r="C44" s="27"/>
      <c r="D44" s="25"/>
      <c r="E44" s="8"/>
      <c r="F44" s="9"/>
      <c r="G44" s="67"/>
      <c r="H44" s="72">
        <f t="shared" si="1"/>
        <v>0</v>
      </c>
      <c r="I44" s="16"/>
    </row>
    <row r="45" spans="2:9" s="10" customFormat="1" ht="14.25" customHeight="1">
      <c r="B45" s="24" t="s">
        <v>44</v>
      </c>
      <c r="C45" s="27"/>
      <c r="D45" s="25"/>
      <c r="E45" s="8"/>
      <c r="F45" s="9"/>
      <c r="G45" s="67"/>
      <c r="H45" s="72">
        <f t="shared" si="1"/>
        <v>0</v>
      </c>
      <c r="I45" s="16"/>
    </row>
    <row r="46" spans="2:9" s="10" customFormat="1" ht="14.25" customHeight="1">
      <c r="B46" s="24" t="s">
        <v>45</v>
      </c>
      <c r="C46" s="27"/>
      <c r="D46" s="25"/>
      <c r="E46" s="8"/>
      <c r="F46" s="9"/>
      <c r="G46" s="67"/>
      <c r="H46" s="72">
        <f t="shared" si="1"/>
        <v>0</v>
      </c>
      <c r="I46" s="16"/>
    </row>
    <row r="47" spans="2:9" s="10" customFormat="1" ht="14.25" customHeight="1">
      <c r="B47" s="24" t="s">
        <v>46</v>
      </c>
      <c r="C47" s="27"/>
      <c r="D47" s="25"/>
      <c r="E47" s="8"/>
      <c r="F47" s="9"/>
      <c r="G47" s="67"/>
      <c r="H47" s="72">
        <f t="shared" si="1"/>
        <v>0</v>
      </c>
      <c r="I47" s="16"/>
    </row>
    <row r="48" spans="2:9" s="10" customFormat="1" ht="14.25" customHeight="1">
      <c r="B48" s="24" t="s">
        <v>47</v>
      </c>
      <c r="C48" s="27"/>
      <c r="D48" s="25"/>
      <c r="E48" s="8"/>
      <c r="F48" s="9"/>
      <c r="G48" s="67"/>
      <c r="H48" s="72">
        <f t="shared" si="1"/>
        <v>0</v>
      </c>
      <c r="I48" s="16"/>
    </row>
    <row r="49" spans="2:9" s="10" customFormat="1" ht="14.25" customHeight="1">
      <c r="B49" s="24" t="s">
        <v>48</v>
      </c>
      <c r="C49" s="27"/>
      <c r="D49" s="25"/>
      <c r="E49" s="8"/>
      <c r="F49" s="9"/>
      <c r="G49" s="67"/>
      <c r="H49" s="72">
        <f t="shared" si="1"/>
        <v>0</v>
      </c>
      <c r="I49" s="16"/>
    </row>
    <row r="50" spans="2:9" s="10" customFormat="1" ht="14.25" customHeight="1">
      <c r="B50" s="24" t="s">
        <v>49</v>
      </c>
      <c r="C50" s="27"/>
      <c r="D50" s="25"/>
      <c r="E50" s="8"/>
      <c r="F50" s="9"/>
      <c r="G50" s="67"/>
      <c r="H50" s="72">
        <f t="shared" si="1"/>
        <v>0</v>
      </c>
      <c r="I50" s="16"/>
    </row>
    <row r="51" spans="2:9" s="7" customFormat="1" ht="14.25" customHeight="1">
      <c r="B51" s="22" t="s">
        <v>50</v>
      </c>
      <c r="C51" s="23">
        <f>+C59+C56+C55+C53+C52</f>
        <v>5146617</v>
      </c>
      <c r="D51" s="23">
        <f>+D59+D56+D55+D53+D52</f>
        <v>147000</v>
      </c>
      <c r="E51" s="23">
        <f t="shared" ref="D51:F51" si="4">+E59+E56+E55+E53+E52</f>
        <v>0</v>
      </c>
      <c r="F51" s="23">
        <f t="shared" si="4"/>
        <v>0</v>
      </c>
      <c r="G51" s="37">
        <v>0</v>
      </c>
      <c r="H51" s="72">
        <f t="shared" si="1"/>
        <v>0</v>
      </c>
      <c r="I51" s="70"/>
    </row>
    <row r="52" spans="2:9" s="10" customFormat="1" ht="14.25" customHeight="1">
      <c r="B52" s="24" t="s">
        <v>51</v>
      </c>
      <c r="C52" s="51">
        <v>2850000</v>
      </c>
      <c r="D52" s="25">
        <v>377000</v>
      </c>
      <c r="E52" s="8"/>
      <c r="F52" s="9"/>
      <c r="G52" s="67"/>
      <c r="H52" s="72">
        <f t="shared" si="1"/>
        <v>0</v>
      </c>
      <c r="I52" s="16"/>
    </row>
    <row r="53" spans="2:9" s="10" customFormat="1" ht="14.25" customHeight="1">
      <c r="B53" s="24" t="s">
        <v>52</v>
      </c>
      <c r="C53" s="51">
        <v>100000</v>
      </c>
      <c r="D53" s="25">
        <v>-50000</v>
      </c>
      <c r="E53" s="8"/>
      <c r="F53" s="9"/>
      <c r="G53" s="67"/>
      <c r="H53" s="72">
        <f t="shared" si="1"/>
        <v>0</v>
      </c>
      <c r="I53" s="16"/>
    </row>
    <row r="54" spans="2:9" s="10" customFormat="1" ht="14.25" customHeight="1">
      <c r="B54" s="24" t="s">
        <v>53</v>
      </c>
      <c r="C54" s="27" t="s">
        <v>89</v>
      </c>
      <c r="D54" s="25"/>
      <c r="E54" s="8"/>
      <c r="F54" s="9"/>
      <c r="G54" s="67"/>
      <c r="H54" s="72">
        <f t="shared" si="1"/>
        <v>0</v>
      </c>
      <c r="I54" s="16"/>
    </row>
    <row r="55" spans="2:9" s="10" customFormat="1" ht="14.25" customHeight="1">
      <c r="B55" s="24" t="s">
        <v>54</v>
      </c>
      <c r="C55" s="51">
        <v>1286617</v>
      </c>
      <c r="D55" s="25">
        <v>-50000</v>
      </c>
      <c r="E55" s="8"/>
      <c r="F55" s="9"/>
      <c r="G55" s="67"/>
      <c r="H55" s="72">
        <f t="shared" si="1"/>
        <v>0</v>
      </c>
      <c r="I55" s="16"/>
    </row>
    <row r="56" spans="2:9" s="10" customFormat="1" ht="14.25" customHeight="1">
      <c r="B56" s="24" t="s">
        <v>55</v>
      </c>
      <c r="C56" s="51">
        <v>410000</v>
      </c>
      <c r="D56" s="25">
        <v>370000</v>
      </c>
      <c r="E56" s="8"/>
      <c r="F56" s="9"/>
      <c r="G56" s="67"/>
      <c r="H56" s="72">
        <f t="shared" si="1"/>
        <v>0</v>
      </c>
      <c r="I56" s="16"/>
    </row>
    <row r="57" spans="2:9" s="10" customFormat="1" ht="14.25" customHeight="1">
      <c r="B57" s="24" t="s">
        <v>56</v>
      </c>
      <c r="C57" s="28"/>
      <c r="D57" s="25"/>
      <c r="E57" s="8"/>
      <c r="F57" s="9"/>
      <c r="G57" s="67"/>
      <c r="H57" s="72">
        <f t="shared" si="1"/>
        <v>0</v>
      </c>
      <c r="I57" s="16"/>
    </row>
    <row r="58" spans="2:9" s="10" customFormat="1" ht="14.25" customHeight="1">
      <c r="B58" s="24" t="s">
        <v>57</v>
      </c>
      <c r="C58" s="27"/>
      <c r="D58" s="25"/>
      <c r="E58" s="8"/>
      <c r="F58" s="9"/>
      <c r="G58" s="67"/>
      <c r="H58" s="72">
        <f t="shared" si="1"/>
        <v>0</v>
      </c>
      <c r="I58" s="16"/>
    </row>
    <row r="59" spans="2:9" s="10" customFormat="1" ht="14.25" customHeight="1">
      <c r="B59" s="24" t="s">
        <v>58</v>
      </c>
      <c r="C59" s="51">
        <v>500000</v>
      </c>
      <c r="D59" s="25">
        <v>-500000</v>
      </c>
      <c r="E59" s="8"/>
      <c r="F59" s="9"/>
      <c r="G59" s="67"/>
      <c r="H59" s="72">
        <f t="shared" si="1"/>
        <v>0</v>
      </c>
      <c r="I59" s="16"/>
    </row>
    <row r="60" spans="2:9" s="10" customFormat="1" ht="14.25" customHeight="1">
      <c r="B60" s="24" t="s">
        <v>59</v>
      </c>
      <c r="C60" s="26"/>
      <c r="D60" s="25"/>
      <c r="E60" s="8"/>
      <c r="F60" s="9"/>
      <c r="G60" s="67"/>
      <c r="H60" s="72">
        <f t="shared" si="1"/>
        <v>0</v>
      </c>
      <c r="I60" s="16"/>
    </row>
    <row r="61" spans="2:9" s="7" customFormat="1" ht="14.25" customHeight="1">
      <c r="B61" s="22" t="s">
        <v>60</v>
      </c>
      <c r="C61" s="73">
        <f>+C62+C63+C64+C65</f>
        <v>0</v>
      </c>
      <c r="D61" s="73">
        <f t="shared" ref="D61:F61" si="5">+D62+D63+D64+D65</f>
        <v>0</v>
      </c>
      <c r="E61" s="73">
        <f t="shared" si="5"/>
        <v>0</v>
      </c>
      <c r="F61" s="73">
        <f t="shared" si="5"/>
        <v>0</v>
      </c>
      <c r="G61" s="37">
        <v>0</v>
      </c>
      <c r="H61" s="72">
        <f t="shared" si="1"/>
        <v>0</v>
      </c>
      <c r="I61" s="70"/>
    </row>
    <row r="62" spans="2:9" s="10" customFormat="1" ht="14.25" customHeight="1">
      <c r="B62" s="24" t="s">
        <v>61</v>
      </c>
      <c r="C62" s="27"/>
      <c r="D62" s="25"/>
      <c r="E62" s="8"/>
      <c r="F62" s="9"/>
      <c r="G62" s="67"/>
      <c r="H62" s="72">
        <f t="shared" si="1"/>
        <v>0</v>
      </c>
      <c r="I62" s="16"/>
    </row>
    <row r="63" spans="2:9" s="10" customFormat="1" ht="14.25" customHeight="1">
      <c r="B63" s="24" t="s">
        <v>62</v>
      </c>
      <c r="C63" s="27"/>
      <c r="D63" s="25"/>
      <c r="E63" s="8"/>
      <c r="F63" s="9"/>
      <c r="G63" s="67"/>
      <c r="H63" s="72">
        <f t="shared" si="1"/>
        <v>0</v>
      </c>
      <c r="I63" s="16"/>
    </row>
    <row r="64" spans="2:9" s="10" customFormat="1" ht="14.25" customHeight="1">
      <c r="B64" s="24" t="s">
        <v>63</v>
      </c>
      <c r="C64" s="27"/>
      <c r="D64" s="25"/>
      <c r="E64" s="8"/>
      <c r="F64" s="9"/>
      <c r="G64" s="67"/>
      <c r="H64" s="72">
        <f t="shared" si="1"/>
        <v>0</v>
      </c>
      <c r="I64" s="16"/>
    </row>
    <row r="65" spans="2:9" s="10" customFormat="1" ht="25.5" customHeight="1">
      <c r="B65" s="24" t="s">
        <v>64</v>
      </c>
      <c r="C65" s="27"/>
      <c r="D65" s="25"/>
      <c r="E65" s="8"/>
      <c r="F65" s="9"/>
      <c r="G65" s="67"/>
      <c r="H65" s="72">
        <f t="shared" si="1"/>
        <v>0</v>
      </c>
      <c r="I65" s="16"/>
    </row>
    <row r="66" spans="2:9" s="7" customFormat="1" ht="14.25" customHeight="1">
      <c r="B66" s="22" t="s">
        <v>65</v>
      </c>
      <c r="C66" s="73">
        <f>+C67+C68</f>
        <v>0</v>
      </c>
      <c r="D66" s="73">
        <f t="shared" ref="D66:F66" si="6">+D67+D68</f>
        <v>0</v>
      </c>
      <c r="E66" s="73">
        <f t="shared" si="6"/>
        <v>0</v>
      </c>
      <c r="F66" s="73">
        <f t="shared" si="6"/>
        <v>0</v>
      </c>
      <c r="G66" s="37">
        <v>0</v>
      </c>
      <c r="H66" s="72">
        <f t="shared" si="1"/>
        <v>0</v>
      </c>
      <c r="I66" s="70"/>
    </row>
    <row r="67" spans="2:9" s="10" customFormat="1" ht="14.25" customHeight="1">
      <c r="B67" s="24" t="s">
        <v>66</v>
      </c>
      <c r="C67" s="27"/>
      <c r="D67" s="25"/>
      <c r="E67" s="8"/>
      <c r="F67" s="9"/>
      <c r="G67" s="67"/>
      <c r="H67" s="72">
        <f t="shared" si="1"/>
        <v>0</v>
      </c>
      <c r="I67" s="16"/>
    </row>
    <row r="68" spans="2:9" s="10" customFormat="1" ht="14.25" customHeight="1">
      <c r="B68" s="24" t="s">
        <v>67</v>
      </c>
      <c r="C68" s="27"/>
      <c r="D68" s="25"/>
      <c r="E68" s="8"/>
      <c r="F68" s="9"/>
      <c r="G68" s="67"/>
      <c r="H68" s="72">
        <f t="shared" si="1"/>
        <v>0</v>
      </c>
      <c r="I68" s="16"/>
    </row>
    <row r="69" spans="2:9" s="10" customFormat="1" ht="14.25" customHeight="1">
      <c r="B69" s="22" t="s">
        <v>68</v>
      </c>
      <c r="C69" s="73">
        <f>+C70+C71+C72</f>
        <v>0</v>
      </c>
      <c r="D69" s="73">
        <f t="shared" ref="D69:F69" si="7">+D70+D71+D72</f>
        <v>0</v>
      </c>
      <c r="E69" s="73">
        <f t="shared" si="7"/>
        <v>0</v>
      </c>
      <c r="F69" s="73">
        <f t="shared" si="7"/>
        <v>0</v>
      </c>
      <c r="G69" s="37">
        <v>0</v>
      </c>
      <c r="H69" s="72">
        <f t="shared" si="1"/>
        <v>0</v>
      </c>
      <c r="I69" s="16"/>
    </row>
    <row r="70" spans="2:9" s="10" customFormat="1" ht="14.25" customHeight="1">
      <c r="B70" s="24" t="s">
        <v>69</v>
      </c>
      <c r="C70" s="27"/>
      <c r="D70" s="25"/>
      <c r="E70" s="8"/>
      <c r="F70" s="9"/>
      <c r="G70" s="67"/>
      <c r="H70" s="72">
        <f t="shared" si="1"/>
        <v>0</v>
      </c>
      <c r="I70" s="16"/>
    </row>
    <row r="71" spans="2:9" s="10" customFormat="1" ht="14.25" customHeight="1">
      <c r="B71" s="24" t="s">
        <v>70</v>
      </c>
      <c r="C71" s="27"/>
      <c r="D71" s="25"/>
      <c r="E71" s="8"/>
      <c r="F71" s="9"/>
      <c r="G71" s="67"/>
      <c r="H71" s="72">
        <f t="shared" si="1"/>
        <v>0</v>
      </c>
      <c r="I71" s="16"/>
    </row>
    <row r="72" spans="2:9" s="10" customFormat="1" ht="14.25" customHeight="1">
      <c r="B72" s="24" t="s">
        <v>71</v>
      </c>
      <c r="C72" s="27"/>
      <c r="D72" s="25"/>
      <c r="E72" s="8"/>
      <c r="F72" s="9"/>
      <c r="G72" s="67"/>
      <c r="H72" s="72">
        <f t="shared" si="1"/>
        <v>0</v>
      </c>
      <c r="I72" s="16"/>
    </row>
    <row r="73" spans="2:9" s="7" customFormat="1" ht="14.25" customHeight="1">
      <c r="B73" s="22" t="s">
        <v>72</v>
      </c>
      <c r="C73" s="52">
        <f>+C9+C15+C25+C35+C51</f>
        <v>300247582</v>
      </c>
      <c r="D73" s="6">
        <f>+D9+D15+D25+D35+D51</f>
        <v>10189426.699999999</v>
      </c>
      <c r="E73" s="6">
        <f t="shared" ref="D73:E73" si="8">+E9+E15+E25+E35+E51</f>
        <v>3371038.42</v>
      </c>
      <c r="F73" s="6">
        <f>+F9+F15+F25+F35+F51</f>
        <v>31745199.490000002</v>
      </c>
      <c r="G73" s="5">
        <v>23136252.029999997</v>
      </c>
      <c r="H73" s="46">
        <f>+H9+H15+H25+H35+H51+H61+H66</f>
        <v>58252489.940000005</v>
      </c>
      <c r="I73" s="70"/>
    </row>
    <row r="74" spans="2:9" s="10" customFormat="1" ht="14.25" customHeight="1">
      <c r="B74" s="24"/>
      <c r="C74" s="27"/>
      <c r="D74" s="25"/>
      <c r="E74" s="14"/>
      <c r="F74" s="9"/>
      <c r="G74" s="67"/>
      <c r="H74" s="72">
        <f t="shared" ref="H74:H85" si="9">+E74+F74+G74</f>
        <v>0</v>
      </c>
      <c r="I74" s="16"/>
    </row>
    <row r="75" spans="2:9" s="10" customFormat="1" ht="14.25" customHeight="1">
      <c r="B75" s="22" t="s">
        <v>73</v>
      </c>
      <c r="C75" s="27"/>
      <c r="D75" s="40"/>
      <c r="E75" s="5"/>
      <c r="F75" s="9"/>
      <c r="G75" s="67"/>
      <c r="H75" s="72">
        <f t="shared" si="9"/>
        <v>0</v>
      </c>
      <c r="I75" s="16"/>
    </row>
    <row r="76" spans="2:9" s="10" customFormat="1" ht="14.25" customHeight="1">
      <c r="B76" s="22" t="s">
        <v>74</v>
      </c>
      <c r="C76" s="73">
        <f>+C77+C78</f>
        <v>0</v>
      </c>
      <c r="D76" s="73">
        <f t="shared" ref="D76:F76" si="10">+D77+D78</f>
        <v>0</v>
      </c>
      <c r="E76" s="73">
        <f t="shared" si="10"/>
        <v>0</v>
      </c>
      <c r="F76" s="73">
        <f t="shared" si="10"/>
        <v>0</v>
      </c>
      <c r="G76" s="37">
        <v>0</v>
      </c>
      <c r="H76" s="72">
        <f t="shared" si="9"/>
        <v>0</v>
      </c>
      <c r="I76" s="16"/>
    </row>
    <row r="77" spans="2:9" s="10" customFormat="1" ht="14.25" customHeight="1">
      <c r="B77" s="24" t="s">
        <v>75</v>
      </c>
      <c r="C77" s="27"/>
      <c r="D77" s="40"/>
      <c r="E77" s="8">
        <v>0</v>
      </c>
      <c r="F77" s="9"/>
      <c r="G77" s="67"/>
      <c r="H77" s="72">
        <f t="shared" si="9"/>
        <v>0</v>
      </c>
      <c r="I77" s="16"/>
    </row>
    <row r="78" spans="2:9" s="10" customFormat="1" ht="14.25" customHeight="1">
      <c r="B78" s="24" t="s">
        <v>76</v>
      </c>
      <c r="C78" s="27"/>
      <c r="D78" s="40"/>
      <c r="E78" s="8">
        <v>0</v>
      </c>
      <c r="F78" s="9"/>
      <c r="G78" s="67"/>
      <c r="H78" s="72">
        <f t="shared" si="9"/>
        <v>0</v>
      </c>
      <c r="I78" s="16"/>
    </row>
    <row r="79" spans="2:9" s="10" customFormat="1" ht="14.25" customHeight="1">
      <c r="B79" s="22" t="s">
        <v>77</v>
      </c>
      <c r="C79" s="73">
        <f>+C80+C81</f>
        <v>0</v>
      </c>
      <c r="D79" s="73">
        <f t="shared" ref="D79:F79" si="11">+D80+D81</f>
        <v>0</v>
      </c>
      <c r="E79" s="73">
        <f t="shared" si="11"/>
        <v>0</v>
      </c>
      <c r="F79" s="73">
        <f t="shared" si="11"/>
        <v>0</v>
      </c>
      <c r="G79" s="37">
        <v>0</v>
      </c>
      <c r="H79" s="72">
        <f t="shared" si="9"/>
        <v>0</v>
      </c>
      <c r="I79" s="16"/>
    </row>
    <row r="80" spans="2:9" s="10" customFormat="1" ht="14.25" customHeight="1">
      <c r="B80" s="24" t="s">
        <v>78</v>
      </c>
      <c r="C80" s="27"/>
      <c r="D80" s="40"/>
      <c r="E80" s="8">
        <v>0</v>
      </c>
      <c r="F80" s="9"/>
      <c r="G80" s="67"/>
      <c r="H80" s="72">
        <f t="shared" si="9"/>
        <v>0</v>
      </c>
      <c r="I80" s="16"/>
    </row>
    <row r="81" spans="2:9" s="10" customFormat="1" ht="14.25" customHeight="1">
      <c r="B81" s="24" t="s">
        <v>79</v>
      </c>
      <c r="C81" s="27"/>
      <c r="D81" s="40"/>
      <c r="E81" s="8">
        <v>0</v>
      </c>
      <c r="F81" s="9"/>
      <c r="G81" s="67"/>
      <c r="H81" s="72">
        <f t="shared" si="9"/>
        <v>0</v>
      </c>
      <c r="I81" s="16"/>
    </row>
    <row r="82" spans="2:9" s="10" customFormat="1" ht="14.25" customHeight="1">
      <c r="B82" s="22" t="s">
        <v>80</v>
      </c>
      <c r="C82" s="73">
        <f>+C83</f>
        <v>0</v>
      </c>
      <c r="D82" s="73">
        <f t="shared" ref="D82:F82" si="12">+D83</f>
        <v>0</v>
      </c>
      <c r="E82" s="73">
        <f t="shared" si="12"/>
        <v>0</v>
      </c>
      <c r="F82" s="73">
        <f t="shared" si="12"/>
        <v>0</v>
      </c>
      <c r="G82" s="37">
        <v>0</v>
      </c>
      <c r="H82" s="72">
        <f t="shared" si="9"/>
        <v>0</v>
      </c>
      <c r="I82" s="16"/>
    </row>
    <row r="83" spans="2:9" s="10" customFormat="1" ht="14.25" customHeight="1">
      <c r="B83" s="24" t="s">
        <v>81</v>
      </c>
      <c r="C83" s="27"/>
      <c r="D83" s="40"/>
      <c r="E83" s="8">
        <v>0</v>
      </c>
      <c r="F83" s="9"/>
      <c r="G83" s="67"/>
      <c r="H83" s="72">
        <f t="shared" si="9"/>
        <v>0</v>
      </c>
      <c r="I83" s="16"/>
    </row>
    <row r="84" spans="2:9" s="10" customFormat="1" ht="14.25" customHeight="1">
      <c r="B84" s="22" t="s">
        <v>82</v>
      </c>
      <c r="C84" s="27"/>
      <c r="D84" s="41"/>
      <c r="E84" s="15">
        <v>0</v>
      </c>
      <c r="F84" s="9"/>
      <c r="G84" s="67"/>
      <c r="H84" s="72">
        <f t="shared" si="9"/>
        <v>0</v>
      </c>
      <c r="I84" s="16"/>
    </row>
    <row r="85" spans="2:9" s="10" customFormat="1" ht="14.25" customHeight="1" thickBot="1">
      <c r="B85" s="47"/>
      <c r="C85" s="53"/>
      <c r="D85" s="48"/>
      <c r="E85" s="49"/>
      <c r="F85" s="49"/>
      <c r="G85" s="69"/>
      <c r="H85" s="72">
        <f t="shared" si="9"/>
        <v>0</v>
      </c>
      <c r="I85" s="16"/>
    </row>
    <row r="86" spans="2:9" s="7" customFormat="1" ht="14.25" customHeight="1" thickBot="1">
      <c r="B86" s="33" t="s">
        <v>83</v>
      </c>
      <c r="C86" s="34">
        <f>+C73</f>
        <v>300247582</v>
      </c>
      <c r="D86" s="34">
        <f t="shared" ref="D86:E86" si="13">+D73</f>
        <v>10189426.699999999</v>
      </c>
      <c r="E86" s="34">
        <f t="shared" si="13"/>
        <v>3371038.42</v>
      </c>
      <c r="F86" s="35">
        <f t="shared" ref="F86:G86" si="14">+F73</f>
        <v>31745199.490000002</v>
      </c>
      <c r="G86" s="75">
        <f t="shared" si="14"/>
        <v>23136252.029999997</v>
      </c>
      <c r="H86" s="36">
        <f>+H73+H74+H75+H76+H77+H78+H79+H80+H81+H82+H83+H84+H85</f>
        <v>58252489.940000005</v>
      </c>
      <c r="I86" s="70"/>
    </row>
    <row r="87" spans="2:9" s="10" customFormat="1" ht="14.25" customHeight="1">
      <c r="B87" s="62" t="s">
        <v>84</v>
      </c>
      <c r="E87" s="16"/>
      <c r="F87" s="16"/>
      <c r="G87" s="16"/>
      <c r="I87" s="16"/>
    </row>
    <row r="88" spans="2:9" ht="14.25" customHeight="1">
      <c r="B88" s="63" t="s">
        <v>99</v>
      </c>
      <c r="E88"/>
      <c r="F88" s="17"/>
      <c r="G88" s="76"/>
      <c r="H88" s="17"/>
    </row>
    <row r="89" spans="2:9" ht="14.25" customHeight="1">
      <c r="B89" s="63" t="s">
        <v>100</v>
      </c>
      <c r="H89" s="18"/>
    </row>
    <row r="90" spans="2:9" ht="14.25" customHeight="1">
      <c r="E90" s="19"/>
      <c r="H90" s="3"/>
    </row>
    <row r="91" spans="2:9" ht="14.25" customHeight="1">
      <c r="B91" s="59" t="s">
        <v>95</v>
      </c>
      <c r="C91" s="87" t="s">
        <v>96</v>
      </c>
      <c r="D91" s="87"/>
      <c r="E91" s="87"/>
      <c r="F91" s="87"/>
      <c r="G91" s="87"/>
      <c r="H91" s="87"/>
    </row>
    <row r="92" spans="2:9" s="61" customFormat="1" ht="14.25" customHeight="1">
      <c r="B92" s="60" t="s">
        <v>91</v>
      </c>
      <c r="C92" s="88" t="s">
        <v>93</v>
      </c>
      <c r="D92" s="88"/>
      <c r="E92" s="88"/>
      <c r="F92" s="88"/>
      <c r="G92" s="88"/>
      <c r="H92" s="88"/>
      <c r="I92" s="71"/>
    </row>
    <row r="93" spans="2:9" ht="14.25" customHeight="1">
      <c r="B93" s="59" t="s">
        <v>92</v>
      </c>
      <c r="C93" s="89" t="s">
        <v>94</v>
      </c>
      <c r="D93" s="89"/>
      <c r="E93" s="89"/>
      <c r="F93" s="89"/>
      <c r="G93" s="89"/>
      <c r="H93" s="89"/>
    </row>
    <row r="94" spans="2:9" ht="14.25" customHeight="1"/>
    <row r="95" spans="2:9" ht="14.25" customHeight="1"/>
    <row r="96" spans="2:9" ht="14.25" customHeight="1">
      <c r="B96" s="86" t="s">
        <v>97</v>
      </c>
      <c r="C96" s="86"/>
      <c r="D96" s="86"/>
      <c r="E96" s="86"/>
      <c r="F96" s="86"/>
      <c r="G96" s="86"/>
      <c r="H96" s="86"/>
    </row>
    <row r="97" spans="2:8">
      <c r="B97" s="86" t="s">
        <v>85</v>
      </c>
      <c r="C97" s="86"/>
      <c r="D97" s="86"/>
      <c r="E97" s="86"/>
      <c r="F97" s="86"/>
      <c r="G97" s="86"/>
      <c r="H97" s="86"/>
    </row>
    <row r="98" spans="2:8">
      <c r="B98" s="82" t="s">
        <v>86</v>
      </c>
      <c r="C98" s="82"/>
      <c r="D98" s="82"/>
      <c r="E98" s="82"/>
      <c r="F98" s="82"/>
      <c r="G98" s="82"/>
      <c r="H98" s="82"/>
    </row>
  </sheetData>
  <mergeCells count="11">
    <mergeCell ref="B98:H98"/>
    <mergeCell ref="B1:H1"/>
    <mergeCell ref="B2:H2"/>
    <mergeCell ref="B3:H3"/>
    <mergeCell ref="B4:H4"/>
    <mergeCell ref="B5:H5"/>
    <mergeCell ref="B97:H97"/>
    <mergeCell ref="C91:H91"/>
    <mergeCell ref="C92:H92"/>
    <mergeCell ref="C93:H93"/>
    <mergeCell ref="B96:H9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PRESUP. FEBRERO</vt:lpstr>
      <vt:lpstr>'EJECUCIÓN PRESUP. FEBRERO'!Títulos_a_imprimir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2022-03-03T16:55:31Z</cp:lastPrinted>
  <dcterms:created xsi:type="dcterms:W3CDTF">2021-11-01T15:54:56Z</dcterms:created>
  <dcterms:modified xsi:type="dcterms:W3CDTF">2022-04-05T13:27:45Z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